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uu\Veruu\MAS Šumavsko\Neformální vzdělávání MAS Šumavsko\Vzory příloh k realizaci projektu (partneři)\"/>
    </mc:Choice>
  </mc:AlternateContent>
  <xr:revisionPtr revIDLastSave="0" documentId="13_ncr:1_{8D2A8BA3-198E-41EF-9519-6F6A469F1798}" xr6:coauthVersionLast="45" xr6:coauthVersionMax="45" xr10:uidLastSave="{00000000-0000-0000-0000-000000000000}"/>
  <bookViews>
    <workbookView xWindow="850" yWindow="-110" windowWidth="18460" windowHeight="11020" xr2:uid="{681F7B55-EEFC-4561-B6BB-302B037D892C}"/>
  </bookViews>
  <sheets>
    <sheet name="Zrealizované aktivity do 31.10." sheetId="1" r:id="rId1"/>
    <sheet name="Plán aktivit partnerů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F44" i="2" s="1"/>
  <c r="D43" i="2"/>
  <c r="F43" i="2" s="1"/>
  <c r="D42" i="2"/>
  <c r="F42" i="2" s="1"/>
  <c r="D41" i="2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D33" i="2"/>
  <c r="F33" i="2" s="1"/>
  <c r="D32" i="2"/>
  <c r="F32" i="2" s="1"/>
  <c r="D31" i="2"/>
  <c r="F31" i="2" s="1"/>
  <c r="J53" i="2" s="1"/>
  <c r="D30" i="2"/>
  <c r="F30" i="2" s="1"/>
  <c r="D29" i="2"/>
  <c r="F29" i="2" s="1"/>
  <c r="D28" i="2"/>
  <c r="F28" i="2" s="1"/>
  <c r="D27" i="2"/>
  <c r="F27" i="2" s="1"/>
  <c r="J52" i="2" s="1"/>
  <c r="D26" i="2"/>
  <c r="D55" i="2" s="1"/>
  <c r="F55" i="2" s="1"/>
  <c r="D25" i="2"/>
  <c r="F25" i="2" s="1"/>
  <c r="D24" i="2"/>
  <c r="D53" i="2" s="1"/>
  <c r="F53" i="2" s="1"/>
  <c r="D23" i="2"/>
  <c r="F23" i="2" s="1"/>
  <c r="D22" i="2"/>
  <c r="F22" i="2" s="1"/>
  <c r="D21" i="2"/>
  <c r="F21" i="2" s="1"/>
  <c r="D20" i="2"/>
  <c r="F20" i="2" s="1"/>
  <c r="D19" i="2"/>
  <c r="F19" i="2" s="1"/>
  <c r="J50" i="2" s="1"/>
  <c r="D18" i="2"/>
  <c r="D54" i="2" s="1"/>
  <c r="F54" i="2" s="1"/>
  <c r="D17" i="2"/>
  <c r="F17" i="2" s="1"/>
  <c r="D16" i="2"/>
  <c r="F16" i="2" s="1"/>
  <c r="D15" i="2"/>
  <c r="F15" i="2" s="1"/>
  <c r="D14" i="2"/>
  <c r="D13" i="2"/>
  <c r="D12" i="2"/>
  <c r="F12" i="2" s="1"/>
  <c r="D11" i="2"/>
  <c r="D52" i="2" s="1"/>
  <c r="F52" i="2" s="1"/>
  <c r="D10" i="2"/>
  <c r="F10" i="2" s="1"/>
  <c r="D9" i="2"/>
  <c r="D50" i="2" s="1"/>
  <c r="F50" i="2" s="1"/>
  <c r="D8" i="2"/>
  <c r="D7" i="2"/>
  <c r="J6" i="2"/>
  <c r="F6" i="2"/>
  <c r="D6" i="2"/>
  <c r="D5" i="2"/>
  <c r="D4" i="2"/>
  <c r="J3" i="2"/>
  <c r="D3" i="2"/>
  <c r="D48" i="2" s="1"/>
  <c r="F48" i="2" s="1"/>
  <c r="J51" i="2" l="1"/>
  <c r="J55" i="2"/>
  <c r="J54" i="2"/>
  <c r="L50" i="2"/>
  <c r="L52" i="2"/>
  <c r="L53" i="2"/>
  <c r="D49" i="2"/>
  <c r="F49" i="2" s="1"/>
  <c r="F56" i="2" s="1"/>
  <c r="F18" i="2"/>
  <c r="J49" i="2" s="1"/>
  <c r="F26" i="2"/>
  <c r="D51" i="2"/>
  <c r="F51" i="2" s="1"/>
  <c r="F9" i="2"/>
  <c r="F11" i="2"/>
  <c r="F24" i="2"/>
  <c r="F3" i="2"/>
  <c r="L49" i="2" l="1"/>
  <c r="L55" i="2"/>
  <c r="J48" i="2"/>
  <c r="F45" i="2"/>
  <c r="L51" i="2"/>
  <c r="L54" i="2"/>
  <c r="J56" i="2" l="1"/>
  <c r="L48" i="2"/>
  <c r="K48" i="2"/>
  <c r="K52" i="2" l="1"/>
  <c r="K50" i="2"/>
  <c r="K53" i="2"/>
  <c r="K54" i="2"/>
  <c r="K55" i="2"/>
  <c r="K51" i="2"/>
  <c r="K49" i="2"/>
</calcChain>
</file>

<file path=xl/sharedStrings.xml><?xml version="1.0" encoding="utf-8"?>
<sst xmlns="http://schemas.openxmlformats.org/spreadsheetml/2006/main" count="102" uniqueCount="67">
  <si>
    <t>Partner</t>
  </si>
  <si>
    <t>W sdružení Písek, z. s.</t>
  </si>
  <si>
    <t>Arkáda - sociálně psychologické centrum, z. ú.</t>
  </si>
  <si>
    <t>ŠVAGR, z. s.</t>
  </si>
  <si>
    <t>Bezinka - Montessori škola, z. s.</t>
  </si>
  <si>
    <t>Portus Prachatice, o. p. s.</t>
  </si>
  <si>
    <t>Oblastní spolek Českého červeného kříže Prachatice</t>
  </si>
  <si>
    <t>BEZ Katovice, z. s.</t>
  </si>
  <si>
    <t>Centrum aplikovaného výzkumu a dalšího vzdělávání, o. p. s.</t>
  </si>
  <si>
    <t>2 - Vzdělávání pracovníků v neformálním vzdělávání - realizace do vzdálenosti 10 km</t>
  </si>
  <si>
    <t>Ukončené povinně volitelné aktivity k 31. 10. 2020</t>
  </si>
  <si>
    <t>Aktivita  - počet jednotek</t>
  </si>
  <si>
    <t>3 - Vzdělávání pracovníků v neformálním vzdělávání - realizace do vzdálenosti 10 a více km</t>
  </si>
  <si>
    <t>5 - Sdílení zkušeností pracovníků v neformálním vzdělávání s financováním osobních nákladů</t>
  </si>
  <si>
    <t>7 - Tandemové neformální vzdělávání s financováním osobních nákladů</t>
  </si>
  <si>
    <t>9 - Zavádění nových metod v neformálním vzdělávání s financováním osobních nákladů</t>
  </si>
  <si>
    <t>10 - Klub v neformálním vzdělávání</t>
  </si>
  <si>
    <t>12 - Pojektový den v klubovně s financováním osobních nákladů</t>
  </si>
  <si>
    <t>13 - Projektový den mimo klubovnu</t>
  </si>
  <si>
    <t>Subjekt</t>
  </si>
  <si>
    <t>Číslo</t>
  </si>
  <si>
    <t>Aktivita</t>
  </si>
  <si>
    <t>Počet aktivit</t>
  </si>
  <si>
    <t>Jednotková cena</t>
  </si>
  <si>
    <t>Celková cena</t>
  </si>
  <si>
    <t>Počet ukončených aktivit v jednotlivých rocích</t>
  </si>
  <si>
    <t>Počet osvědčení</t>
  </si>
  <si>
    <t>W sdružení Písek</t>
  </si>
  <si>
    <t>Vzdělávání pracovníků v neformálním vzdělávání – realizace do vzdálenosti 10 km</t>
  </si>
  <si>
    <t>5 osob, 3 kurzy po 24 hod.</t>
  </si>
  <si>
    <t>Vzdělávání pracovníků v neformálním vzdělávání v rozsahu minimálně 8 hodin – realizace ve vzdálenosti 10 a více km</t>
  </si>
  <si>
    <t>5 osob,  2 x 3 kurzy po 24 hod.</t>
  </si>
  <si>
    <t>kurzy kratší</t>
  </si>
  <si>
    <t>Sdílení zkušeností pracovníků v neformálním vzdělávání prostřednictvím vzájemných návštěv s financováním osobních nákladů</t>
  </si>
  <si>
    <t>Tandemové neformální vzdělávání (TNV) s financováním osobních nákladů</t>
  </si>
  <si>
    <t>Zavádění nových metod v neformálním vzdělávání s financováním osobních nákladů</t>
  </si>
  <si>
    <t>Klub v neformálním vzdělávání</t>
  </si>
  <si>
    <t xml:space="preserve">Praktické dovednosti </t>
  </si>
  <si>
    <t>Demokratické občanství - čtenářská gramotnost (kritické myšlení)</t>
  </si>
  <si>
    <t>Projektový den v klubovně v délce 4 hodin s financováním osobních nákladů</t>
  </si>
  <si>
    <t>Arkáda, z. ú. Písek</t>
  </si>
  <si>
    <t>Švagr , z. s., Písek</t>
  </si>
  <si>
    <t>Bezinka Prachatice</t>
  </si>
  <si>
    <t>Sdílení zkušeností s financováním osobních nákladů</t>
  </si>
  <si>
    <t>Tandemové vzdělávání s financováním osobních nákladů</t>
  </si>
  <si>
    <t>Zavádění  nových metod ve vzdělávání s financováním osobních nákladů</t>
  </si>
  <si>
    <t>Projektový den mimo klubovnu</t>
  </si>
  <si>
    <t>Portus Prachatice</t>
  </si>
  <si>
    <t>ČCK</t>
  </si>
  <si>
    <t>BEZ Katovice</t>
  </si>
  <si>
    <t>Centrum aplikovaného výzkumu</t>
  </si>
  <si>
    <t>CELKEM</t>
  </si>
  <si>
    <t>Přehled šablon</t>
  </si>
  <si>
    <t>počet</t>
  </si>
  <si>
    <t>jedn. cena</t>
  </si>
  <si>
    <t>rozpočet</t>
  </si>
  <si>
    <t>Přehled rozpočtů</t>
  </si>
  <si>
    <t>vůči AKT</t>
  </si>
  <si>
    <t>vůči suma projektu</t>
  </si>
  <si>
    <t>W sdružení</t>
  </si>
  <si>
    <t>Arkáda</t>
  </si>
  <si>
    <t>Švagr</t>
  </si>
  <si>
    <t>Bezinka</t>
  </si>
  <si>
    <t>Portus</t>
  </si>
  <si>
    <t>ČČK</t>
  </si>
  <si>
    <t>CAV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</si>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</sst>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4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top" wrapText="1"/>
    </xf>
    <xf numFmtId="0" fontId="1" fillId="4" borderId="0" xfId="0" applyFont="1" applyFill="1" applyAlignment="1">
      <alignment vertical="top" wrapText="1"/>
    </xf>
    <xf numFmtId="164" fontId="4" fillId="4" borderId="1" xfId="1" applyNumberFormat="1" applyFont="1" applyFill="1" applyBorder="1" applyAlignment="1">
      <alignment vertical="center"/>
    </xf>
    <xf numFmtId="164" fontId="0" fillId="4" borderId="17" xfId="0" applyNumberFormat="1" applyFill="1" applyBorder="1" applyAlignment="1">
      <alignment horizontal="right" vertical="center" wrapText="1"/>
    </xf>
    <xf numFmtId="0" fontId="0" fillId="4" borderId="18" xfId="0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top" wrapText="1"/>
    </xf>
    <xf numFmtId="0" fontId="1" fillId="5" borderId="4" xfId="0" applyFont="1" applyFill="1" applyBorder="1" applyAlignment="1">
      <alignment vertical="top" wrapText="1"/>
    </xf>
    <xf numFmtId="164" fontId="4" fillId="5" borderId="1" xfId="1" applyNumberFormat="1" applyFont="1" applyFill="1" applyBorder="1" applyAlignment="1">
      <alignment vertical="center"/>
    </xf>
    <xf numFmtId="0" fontId="0" fillId="5" borderId="19" xfId="0" applyFill="1" applyBorder="1" applyAlignment="1">
      <alignment horizontal="right" vertical="center"/>
    </xf>
    <xf numFmtId="0" fontId="1" fillId="5" borderId="0" xfId="0" applyFont="1" applyFill="1" applyAlignment="1">
      <alignment vertical="top" wrapText="1"/>
    </xf>
    <xf numFmtId="164" fontId="0" fillId="5" borderId="6" xfId="0" applyNumberForma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0" fontId="0" fillId="4" borderId="19" xfId="0" applyFill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 wrapText="1"/>
    </xf>
    <xf numFmtId="0" fontId="0" fillId="5" borderId="4" xfId="0" applyFill="1" applyBorder="1" applyAlignment="1">
      <alignment horizontal="center" vertical="top"/>
    </xf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0" fillId="4" borderId="0" xfId="0" applyFill="1" applyAlignment="1">
      <alignment horizontal="center" vertical="top"/>
    </xf>
    <xf numFmtId="0" fontId="1" fillId="4" borderId="5" xfId="0" applyFont="1" applyFill="1" applyBorder="1" applyAlignment="1">
      <alignment vertical="top" wrapText="1"/>
    </xf>
    <xf numFmtId="164" fontId="4" fillId="4" borderId="5" xfId="1" applyNumberFormat="1" applyFont="1" applyFill="1" applyBorder="1" applyAlignment="1">
      <alignment vertical="center"/>
    </xf>
    <xf numFmtId="0" fontId="0" fillId="4" borderId="20" xfId="0" applyFill="1" applyBorder="1" applyAlignment="1">
      <alignment horizontal="right" vertical="center"/>
    </xf>
    <xf numFmtId="0" fontId="1" fillId="6" borderId="7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top"/>
    </xf>
    <xf numFmtId="0" fontId="6" fillId="6" borderId="9" xfId="0" applyFont="1" applyFill="1" applyBorder="1" applyAlignment="1">
      <alignment horizontal="left" vertical="top" wrapText="1"/>
    </xf>
    <xf numFmtId="164" fontId="4" fillId="6" borderId="9" xfId="1" applyNumberFormat="1" applyFont="1" applyFill="1" applyBorder="1" applyAlignment="1">
      <alignment vertical="center"/>
    </xf>
    <xf numFmtId="164" fontId="0" fillId="6" borderId="9" xfId="0" applyNumberFormat="1" applyFill="1" applyBorder="1" applyAlignment="1">
      <alignment horizontal="right" vertical="center" wrapText="1"/>
    </xf>
    <xf numFmtId="0" fontId="0" fillId="6" borderId="21" xfId="0" applyFill="1" applyBorder="1" applyAlignment="1">
      <alignment horizontal="right" vertical="center"/>
    </xf>
    <xf numFmtId="0" fontId="1" fillId="6" borderId="15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164" fontId="0" fillId="6" borderId="1" xfId="0" applyNumberFormat="1" applyFill="1" applyBorder="1" applyAlignment="1">
      <alignment vertical="center"/>
    </xf>
    <xf numFmtId="164" fontId="0" fillId="6" borderId="1" xfId="0" applyNumberFormat="1" applyFill="1" applyBorder="1" applyAlignment="1">
      <alignment horizontal="right" vertical="center"/>
    </xf>
    <xf numFmtId="0" fontId="0" fillId="6" borderId="19" xfId="0" applyFill="1" applyBorder="1" applyAlignment="1">
      <alignment horizontal="right" vertical="center"/>
    </xf>
    <xf numFmtId="0" fontId="0" fillId="6" borderId="22" xfId="0" applyFill="1" applyBorder="1" applyAlignment="1">
      <alignment horizontal="center" vertical="top"/>
    </xf>
    <xf numFmtId="0" fontId="1" fillId="6" borderId="5" xfId="0" applyFont="1" applyFill="1" applyBorder="1" applyAlignment="1">
      <alignment horizontal="left" vertical="top" wrapText="1"/>
    </xf>
    <xf numFmtId="164" fontId="0" fillId="6" borderId="5" xfId="0" applyNumberFormat="1" applyFill="1" applyBorder="1" applyAlignment="1">
      <alignment vertical="center"/>
    </xf>
    <xf numFmtId="164" fontId="0" fillId="6" borderId="5" xfId="0" applyNumberFormat="1" applyFill="1" applyBorder="1" applyAlignment="1">
      <alignment horizontal="right" vertical="center"/>
    </xf>
    <xf numFmtId="0" fontId="0" fillId="6" borderId="20" xfId="0" applyFill="1" applyBorder="1" applyAlignment="1">
      <alignment horizontal="right" vertical="center"/>
    </xf>
    <xf numFmtId="0" fontId="1" fillId="7" borderId="23" xfId="0" applyFont="1" applyFill="1" applyBorder="1" applyAlignment="1">
      <alignment vertical="center"/>
    </xf>
    <xf numFmtId="0" fontId="0" fillId="7" borderId="24" xfId="0" applyFill="1" applyBorder="1" applyAlignment="1">
      <alignment horizontal="center" vertical="top"/>
    </xf>
    <xf numFmtId="0" fontId="1" fillId="7" borderId="25" xfId="0" applyFont="1" applyFill="1" applyBorder="1" applyAlignment="1">
      <alignment horizontal="left" vertical="top" wrapText="1"/>
    </xf>
    <xf numFmtId="164" fontId="0" fillId="7" borderId="25" xfId="0" applyNumberFormat="1" applyFill="1" applyBorder="1" applyAlignment="1">
      <alignment vertical="center"/>
    </xf>
    <xf numFmtId="164" fontId="0" fillId="7" borderId="25" xfId="0" applyNumberFormat="1" applyFill="1" applyBorder="1" applyAlignment="1">
      <alignment horizontal="right" vertical="center"/>
    </xf>
    <xf numFmtId="0" fontId="0" fillId="7" borderId="26" xfId="0" applyFill="1" applyBorder="1" applyAlignment="1">
      <alignment horizontal="right" vertical="center"/>
    </xf>
    <xf numFmtId="0" fontId="1" fillId="8" borderId="15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top"/>
    </xf>
    <xf numFmtId="0" fontId="6" fillId="8" borderId="6" xfId="0" applyFont="1" applyFill="1" applyBorder="1" applyAlignment="1">
      <alignment horizontal="left" vertical="top" wrapText="1"/>
    </xf>
    <xf numFmtId="164" fontId="4" fillId="8" borderId="6" xfId="1" applyNumberFormat="1" applyFont="1" applyFill="1" applyBorder="1" applyAlignment="1">
      <alignment vertical="center"/>
    </xf>
    <xf numFmtId="164" fontId="0" fillId="8" borderId="6" xfId="0" applyNumberFormat="1" applyFill="1" applyBorder="1" applyAlignment="1">
      <alignment horizontal="right" vertical="center"/>
    </xf>
    <xf numFmtId="0" fontId="0" fillId="8" borderId="18" xfId="0" applyFill="1" applyBorder="1" applyAlignment="1">
      <alignment horizontal="right" vertical="center"/>
    </xf>
    <xf numFmtId="0" fontId="0" fillId="8" borderId="4" xfId="0" applyFill="1" applyBorder="1" applyAlignment="1">
      <alignment horizontal="center" vertical="top"/>
    </xf>
    <xf numFmtId="0" fontId="1" fillId="8" borderId="1" xfId="0" applyFont="1" applyFill="1" applyBorder="1" applyAlignment="1">
      <alignment horizontal="left" vertical="top" wrapText="1"/>
    </xf>
    <xf numFmtId="164" fontId="0" fillId="8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horizontal="right" vertical="center"/>
    </xf>
    <xf numFmtId="0" fontId="0" fillId="8" borderId="19" xfId="0" applyFill="1" applyBorder="1" applyAlignment="1">
      <alignment horizontal="right" vertical="center"/>
    </xf>
    <xf numFmtId="0" fontId="0" fillId="8" borderId="4" xfId="0" applyFill="1" applyBorder="1" applyAlignment="1">
      <alignment horizontal="center" vertical="top" wrapText="1"/>
    </xf>
    <xf numFmtId="0" fontId="0" fillId="8" borderId="22" xfId="0" applyFill="1" applyBorder="1" applyAlignment="1">
      <alignment horizontal="center" vertical="top"/>
    </xf>
    <xf numFmtId="0" fontId="1" fillId="8" borderId="5" xfId="0" applyFont="1" applyFill="1" applyBorder="1" applyAlignment="1">
      <alignment horizontal="left" vertical="top"/>
    </xf>
    <xf numFmtId="164" fontId="0" fillId="8" borderId="5" xfId="0" applyNumberFormat="1" applyFill="1" applyBorder="1" applyAlignment="1">
      <alignment vertical="center"/>
    </xf>
    <xf numFmtId="164" fontId="0" fillId="8" borderId="5" xfId="0" applyNumberFormat="1" applyFill="1" applyBorder="1" applyAlignment="1">
      <alignment horizontal="right" vertical="center"/>
    </xf>
    <xf numFmtId="0" fontId="0" fillId="8" borderId="20" xfId="0" applyFill="1" applyBorder="1" applyAlignment="1">
      <alignment horizontal="right" vertical="center"/>
    </xf>
    <xf numFmtId="0" fontId="1" fillId="9" borderId="27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left" vertical="top" wrapText="1"/>
    </xf>
    <xf numFmtId="164" fontId="0" fillId="9" borderId="9" xfId="0" applyNumberFormat="1" applyFill="1" applyBorder="1" applyAlignment="1">
      <alignment vertical="center"/>
    </xf>
    <xf numFmtId="164" fontId="0" fillId="9" borderId="9" xfId="0" applyNumberFormat="1" applyFill="1" applyBorder="1" applyAlignment="1">
      <alignment horizontal="right" vertical="center"/>
    </xf>
    <xf numFmtId="0" fontId="0" fillId="9" borderId="21" xfId="0" applyFill="1" applyBorder="1" applyAlignment="1">
      <alignment horizontal="right" vertical="center"/>
    </xf>
    <xf numFmtId="0" fontId="1" fillId="9" borderId="28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top"/>
    </xf>
    <xf numFmtId="0" fontId="6" fillId="9" borderId="1" xfId="0" applyFont="1" applyFill="1" applyBorder="1" applyAlignment="1">
      <alignment horizontal="left" vertical="top" wrapText="1"/>
    </xf>
    <xf numFmtId="164" fontId="4" fillId="9" borderId="1" xfId="1" applyNumberFormat="1" applyFont="1" applyFill="1" applyBorder="1" applyAlignment="1">
      <alignment vertical="center"/>
    </xf>
    <xf numFmtId="164" fontId="0" fillId="9" borderId="1" xfId="0" applyNumberFormat="1" applyFill="1" applyBorder="1" applyAlignment="1">
      <alignment horizontal="right" vertical="center"/>
    </xf>
    <xf numFmtId="0" fontId="0" fillId="9" borderId="19" xfId="0" applyFill="1" applyBorder="1" applyAlignment="1">
      <alignment horizontal="right" vertical="center"/>
    </xf>
    <xf numFmtId="0" fontId="1" fillId="9" borderId="1" xfId="0" applyFont="1" applyFill="1" applyBorder="1" applyAlignment="1">
      <alignment horizontal="left" vertical="top" wrapText="1"/>
    </xf>
    <xf numFmtId="164" fontId="0" fillId="9" borderId="1" xfId="0" applyNumberFormat="1" applyFill="1" applyBorder="1" applyAlignment="1">
      <alignment vertical="center"/>
    </xf>
    <xf numFmtId="0" fontId="1" fillId="9" borderId="29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top"/>
    </xf>
    <xf numFmtId="0" fontId="1" fillId="9" borderId="5" xfId="0" applyFont="1" applyFill="1" applyBorder="1" applyAlignment="1">
      <alignment horizontal="left" vertical="top"/>
    </xf>
    <xf numFmtId="164" fontId="0" fillId="9" borderId="5" xfId="0" applyNumberFormat="1" applyFill="1" applyBorder="1" applyAlignment="1">
      <alignment vertical="center"/>
    </xf>
    <xf numFmtId="164" fontId="0" fillId="9" borderId="5" xfId="0" applyNumberFormat="1" applyFill="1" applyBorder="1" applyAlignment="1">
      <alignment horizontal="right" vertical="center"/>
    </xf>
    <xf numFmtId="0" fontId="0" fillId="9" borderId="20" xfId="0" applyFill="1" applyBorder="1" applyAlignment="1">
      <alignment horizontal="right" vertical="center"/>
    </xf>
    <xf numFmtId="0" fontId="1" fillId="2" borderId="2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164" fontId="0" fillId="2" borderId="9" xfId="0" applyNumberFormat="1" applyFill="1" applyBorder="1" applyAlignment="1">
      <alignment vertical="center"/>
    </xf>
    <xf numFmtId="164" fontId="0" fillId="2" borderId="9" xfId="0" applyNumberFormat="1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top"/>
    </xf>
    <xf numFmtId="0" fontId="1" fillId="2" borderId="13" xfId="0" applyFont="1" applyFill="1" applyBorder="1" applyAlignment="1">
      <alignment horizontal="left" vertical="top"/>
    </xf>
    <xf numFmtId="164" fontId="0" fillId="2" borderId="13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1" fillId="10" borderId="27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top"/>
    </xf>
    <xf numFmtId="0" fontId="1" fillId="10" borderId="9" xfId="0" applyFont="1" applyFill="1" applyBorder="1" applyAlignment="1">
      <alignment horizontal="left" vertical="top" wrapText="1"/>
    </xf>
    <xf numFmtId="164" fontId="0" fillId="10" borderId="9" xfId="0" applyNumberFormat="1" applyFill="1" applyBorder="1" applyAlignment="1">
      <alignment vertical="center"/>
    </xf>
    <xf numFmtId="164" fontId="0" fillId="10" borderId="9" xfId="0" applyNumberFormat="1" applyFill="1" applyBorder="1" applyAlignment="1">
      <alignment horizontal="right" vertical="center"/>
    </xf>
    <xf numFmtId="0" fontId="0" fillId="10" borderId="21" xfId="0" applyFill="1" applyBorder="1" applyAlignment="1">
      <alignment horizontal="right" vertical="center"/>
    </xf>
    <xf numFmtId="0" fontId="1" fillId="10" borderId="29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top"/>
    </xf>
    <xf numFmtId="0" fontId="1" fillId="10" borderId="5" xfId="0" applyFont="1" applyFill="1" applyBorder="1" applyAlignment="1">
      <alignment horizontal="left" vertical="top"/>
    </xf>
    <xf numFmtId="164" fontId="0" fillId="10" borderId="5" xfId="0" applyNumberFormat="1" applyFill="1" applyBorder="1" applyAlignment="1">
      <alignment vertical="center"/>
    </xf>
    <xf numFmtId="164" fontId="0" fillId="10" borderId="5" xfId="0" applyNumberFormat="1" applyFill="1" applyBorder="1" applyAlignment="1">
      <alignment horizontal="right" vertical="center"/>
    </xf>
    <xf numFmtId="0" fontId="0" fillId="10" borderId="20" xfId="0" applyFill="1" applyBorder="1" applyAlignment="1">
      <alignment horizontal="right" vertical="center"/>
    </xf>
    <xf numFmtId="0" fontId="1" fillId="11" borderId="7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top"/>
    </xf>
    <xf numFmtId="0" fontId="6" fillId="11" borderId="9" xfId="0" applyFont="1" applyFill="1" applyBorder="1" applyAlignment="1">
      <alignment horizontal="left" vertical="top" wrapText="1"/>
    </xf>
    <xf numFmtId="164" fontId="4" fillId="11" borderId="9" xfId="1" applyNumberFormat="1" applyFont="1" applyFill="1" applyBorder="1" applyAlignment="1">
      <alignment vertical="center"/>
    </xf>
    <xf numFmtId="4" fontId="0" fillId="11" borderId="9" xfId="0" applyNumberFormat="1" applyFill="1" applyBorder="1" applyAlignment="1">
      <alignment vertical="center"/>
    </xf>
    <xf numFmtId="0" fontId="0" fillId="11" borderId="21" xfId="0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top"/>
    </xf>
    <xf numFmtId="0" fontId="1" fillId="11" borderId="1" xfId="0" applyFont="1" applyFill="1" applyBorder="1" applyAlignment="1">
      <alignment horizontal="left" vertical="top" wrapText="1"/>
    </xf>
    <xf numFmtId="164" fontId="0" fillId="11" borderId="1" xfId="0" applyNumberFormat="1" applyFill="1" applyBorder="1" applyAlignment="1">
      <alignment vertical="center"/>
    </xf>
    <xf numFmtId="4" fontId="0" fillId="11" borderId="1" xfId="0" applyNumberFormat="1" applyFill="1" applyBorder="1" applyAlignment="1">
      <alignment vertical="center"/>
    </xf>
    <xf numFmtId="0" fontId="0" fillId="11" borderId="19" xfId="0" applyFill="1" applyBorder="1" applyAlignment="1">
      <alignment vertical="center"/>
    </xf>
    <xf numFmtId="0" fontId="0" fillId="11" borderId="4" xfId="0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top"/>
    </xf>
    <xf numFmtId="0" fontId="1" fillId="11" borderId="13" xfId="0" applyFont="1" applyFill="1" applyBorder="1" applyAlignment="1">
      <alignment horizontal="left" vertical="top"/>
    </xf>
    <xf numFmtId="164" fontId="0" fillId="11" borderId="13" xfId="0" applyNumberFormat="1" applyFill="1" applyBorder="1" applyAlignment="1">
      <alignment vertical="center"/>
    </xf>
    <xf numFmtId="4" fontId="0" fillId="11" borderId="13" xfId="0" applyNumberFormat="1" applyFill="1" applyBorder="1" applyAlignment="1">
      <alignment vertical="center"/>
    </xf>
    <xf numFmtId="0" fontId="0" fillId="11" borderId="31" xfId="0" applyFill="1" applyBorder="1" applyAlignment="1">
      <alignment vertical="center"/>
    </xf>
    <xf numFmtId="0" fontId="5" fillId="12" borderId="32" xfId="0" applyFont="1" applyFill="1" applyBorder="1" applyAlignment="1">
      <alignment horizontal="center" vertical="center"/>
    </xf>
    <xf numFmtId="0" fontId="5" fillId="12" borderId="33" xfId="0" applyFont="1" applyFill="1" applyBorder="1" applyAlignment="1">
      <alignment horizontal="center" vertical="top"/>
    </xf>
    <xf numFmtId="0" fontId="5" fillId="12" borderId="33" xfId="0" applyFont="1" applyFill="1" applyBorder="1" applyAlignment="1">
      <alignment horizontal="left" vertical="top"/>
    </xf>
    <xf numFmtId="0" fontId="5" fillId="12" borderId="33" xfId="0" applyFont="1" applyFill="1" applyBorder="1" applyAlignment="1">
      <alignment horizontal="right" vertical="center"/>
    </xf>
    <xf numFmtId="164" fontId="5" fillId="12" borderId="33" xfId="0" applyNumberFormat="1" applyFont="1" applyFill="1" applyBorder="1" applyAlignment="1">
      <alignment vertical="center"/>
    </xf>
    <xf numFmtId="0" fontId="5" fillId="12" borderId="33" xfId="0" applyFont="1" applyFill="1" applyBorder="1" applyAlignment="1">
      <alignment vertical="center"/>
    </xf>
    <xf numFmtId="0" fontId="5" fillId="12" borderId="34" xfId="0" applyFon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1" fillId="13" borderId="35" xfId="0" applyFont="1" applyFill="1" applyBorder="1" applyAlignment="1">
      <alignment horizontal="center" vertical="center"/>
    </xf>
    <xf numFmtId="0" fontId="1" fillId="13" borderId="36" xfId="0" applyFont="1" applyFill="1" applyBorder="1" applyAlignment="1">
      <alignment horizontal="center" vertical="center"/>
    </xf>
    <xf numFmtId="0" fontId="1" fillId="13" borderId="36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4" borderId="32" xfId="0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15" borderId="37" xfId="0" applyFont="1" applyFill="1" applyBorder="1" applyAlignment="1">
      <alignment vertical="center"/>
    </xf>
    <xf numFmtId="0" fontId="1" fillId="15" borderId="9" xfId="0" applyFont="1" applyFill="1" applyBorder="1" applyAlignment="1">
      <alignment vertical="top" wrapText="1"/>
    </xf>
    <xf numFmtId="0" fontId="0" fillId="15" borderId="9" xfId="0" applyFill="1" applyBorder="1" applyAlignment="1">
      <alignment vertical="center"/>
    </xf>
    <xf numFmtId="4" fontId="0" fillId="15" borderId="9" xfId="0" applyNumberFormat="1" applyFill="1" applyBorder="1" applyAlignment="1">
      <alignment vertical="center"/>
    </xf>
    <xf numFmtId="4" fontId="0" fillId="15" borderId="21" xfId="0" applyNumberFormat="1" applyFill="1" applyBorder="1" applyAlignment="1">
      <alignment vertical="center"/>
    </xf>
    <xf numFmtId="0" fontId="1" fillId="4" borderId="37" xfId="0" applyFont="1" applyFill="1" applyBorder="1" applyAlignment="1">
      <alignment vertical="center"/>
    </xf>
    <xf numFmtId="4" fontId="0" fillId="4" borderId="21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0" fontId="1" fillId="0" borderId="15" xfId="0" applyNumberFormat="1" applyFont="1" applyBorder="1" applyAlignment="1">
      <alignment vertical="center"/>
    </xf>
    <xf numFmtId="0" fontId="1" fillId="7" borderId="38" xfId="0" applyFont="1" applyFill="1" applyBorder="1" applyAlignment="1">
      <alignment vertical="center"/>
    </xf>
    <xf numFmtId="0" fontId="1" fillId="7" borderId="1" xfId="0" applyFont="1" applyFill="1" applyBorder="1" applyAlignment="1">
      <alignment vertical="top" wrapText="1"/>
    </xf>
    <xf numFmtId="0" fontId="0" fillId="7" borderId="1" xfId="0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0" fillId="7" borderId="19" xfId="0" applyNumberFormat="1" applyFill="1" applyBorder="1" applyAlignment="1">
      <alignment vertical="center"/>
    </xf>
    <xf numFmtId="0" fontId="1" fillId="4" borderId="38" xfId="0" applyFont="1" applyFill="1" applyBorder="1" applyAlignment="1">
      <alignment vertical="center"/>
    </xf>
    <xf numFmtId="4" fontId="0" fillId="4" borderId="19" xfId="0" applyNumberFormat="1" applyFill="1" applyBorder="1" applyAlignment="1">
      <alignment vertical="center"/>
    </xf>
    <xf numFmtId="0" fontId="1" fillId="6" borderId="38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4" fontId="0" fillId="6" borderId="1" xfId="0" applyNumberFormat="1" applyFill="1" applyBorder="1" applyAlignment="1">
      <alignment vertical="center"/>
    </xf>
    <xf numFmtId="4" fontId="0" fillId="6" borderId="19" xfId="0" applyNumberFormat="1" applyFill="1" applyBorder="1" applyAlignment="1">
      <alignment vertical="center"/>
    </xf>
    <xf numFmtId="0" fontId="1" fillId="8" borderId="38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4" fontId="0" fillId="8" borderId="1" xfId="0" applyNumberFormat="1" applyFill="1" applyBorder="1" applyAlignment="1">
      <alignment vertical="center"/>
    </xf>
    <xf numFmtId="4" fontId="0" fillId="8" borderId="19" xfId="0" applyNumberForma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2" borderId="19" xfId="0" applyNumberFormat="1" applyFill="1" applyBorder="1" applyAlignment="1">
      <alignment vertical="center"/>
    </xf>
    <xf numFmtId="0" fontId="1" fillId="10" borderId="38" xfId="0" applyFont="1" applyFill="1" applyBorder="1" applyAlignment="1">
      <alignment vertical="center"/>
    </xf>
    <xf numFmtId="0" fontId="1" fillId="10" borderId="1" xfId="0" applyFont="1" applyFill="1" applyBorder="1" applyAlignment="1">
      <alignment vertical="top" wrapText="1"/>
    </xf>
    <xf numFmtId="0" fontId="0" fillId="10" borderId="1" xfId="0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4" fontId="0" fillId="10" borderId="19" xfId="0" applyNumberFormat="1" applyFill="1" applyBorder="1" applyAlignment="1">
      <alignment vertical="center"/>
    </xf>
    <xf numFmtId="0" fontId="1" fillId="4" borderId="39" xfId="0" applyFont="1" applyFill="1" applyBorder="1" applyAlignment="1">
      <alignment vertical="center"/>
    </xf>
    <xf numFmtId="4" fontId="0" fillId="4" borderId="20" xfId="0" applyNumberFormat="1" applyFill="1" applyBorder="1" applyAlignment="1">
      <alignment vertical="center"/>
    </xf>
    <xf numFmtId="0" fontId="1" fillId="16" borderId="38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left" vertical="top" wrapText="1"/>
    </xf>
    <xf numFmtId="0" fontId="0" fillId="16" borderId="1" xfId="0" applyFill="1" applyBorder="1" applyAlignment="1">
      <alignment vertical="center"/>
    </xf>
    <xf numFmtId="4" fontId="0" fillId="16" borderId="1" xfId="0" applyNumberFormat="1" applyFill="1" applyBorder="1" applyAlignment="1">
      <alignment vertical="center"/>
    </xf>
    <xf numFmtId="4" fontId="0" fillId="16" borderId="19" xfId="0" applyNumberFormat="1" applyFill="1" applyBorder="1" applyAlignment="1">
      <alignment vertical="center"/>
    </xf>
    <xf numFmtId="0" fontId="1" fillId="17" borderId="40" xfId="0" applyFont="1" applyFill="1" applyBorder="1" applyAlignment="1">
      <alignment horizontal="right" vertical="top"/>
    </xf>
    <xf numFmtId="0" fontId="1" fillId="17" borderId="13" xfId="0" applyFont="1" applyFill="1" applyBorder="1" applyAlignment="1">
      <alignment horizontal="left" vertical="top"/>
    </xf>
    <xf numFmtId="0" fontId="0" fillId="17" borderId="13" xfId="0" applyFill="1" applyBorder="1" applyAlignment="1">
      <alignment vertical="center"/>
    </xf>
    <xf numFmtId="4" fontId="0" fillId="17" borderId="13" xfId="0" applyNumberFormat="1" applyFill="1" applyBorder="1" applyAlignment="1">
      <alignment vertical="center"/>
    </xf>
    <xf numFmtId="4" fontId="0" fillId="17" borderId="31" xfId="0" applyNumberForma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4" fontId="0" fillId="4" borderId="31" xfId="0" applyNumberFormat="1" applyFill="1" applyBorder="1" applyAlignment="1">
      <alignment vertical="center"/>
    </xf>
    <xf numFmtId="10" fontId="1" fillId="0" borderId="11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4" fontId="2" fillId="0" borderId="41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1" fillId="14" borderId="42" xfId="0" applyFont="1" applyFill="1" applyBorder="1" applyAlignment="1">
      <alignment vertical="center"/>
    </xf>
    <xf numFmtId="4" fontId="1" fillId="14" borderId="14" xfId="0" applyNumberFormat="1" applyFont="1" applyFill="1" applyBorder="1" applyAlignment="1">
      <alignment vertical="center"/>
    </xf>
    <xf numFmtId="0" fontId="1" fillId="16" borderId="9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right" vertical="center" wrapText="1"/>
    </xf>
    <xf numFmtId="0" fontId="0" fillId="16" borderId="6" xfId="0" applyFill="1" applyBorder="1" applyAlignment="1">
      <alignment horizontal="right" vertical="center" wrapText="1"/>
    </xf>
    <xf numFmtId="0" fontId="0" fillId="16" borderId="1" xfId="0" applyFill="1" applyBorder="1" applyAlignment="1">
      <alignment horizontal="right" vertical="center"/>
    </xf>
    <xf numFmtId="0" fontId="0" fillId="16" borderId="5" xfId="0" applyFill="1" applyBorder="1" applyAlignment="1">
      <alignment horizontal="right" vertical="center"/>
    </xf>
    <xf numFmtId="0" fontId="0" fillId="16" borderId="9" xfId="0" applyFill="1" applyBorder="1" applyAlignment="1">
      <alignment horizontal="right" vertical="center"/>
    </xf>
    <xf numFmtId="0" fontId="0" fillId="16" borderId="25" xfId="0" applyFill="1" applyBorder="1" applyAlignment="1">
      <alignment horizontal="right" vertical="center"/>
    </xf>
    <xf numFmtId="0" fontId="0" fillId="16" borderId="6" xfId="0" applyFill="1" applyBorder="1" applyAlignment="1">
      <alignment horizontal="right" vertical="center"/>
    </xf>
    <xf numFmtId="0" fontId="0" fillId="16" borderId="13" xfId="0" applyFill="1" applyBorder="1" applyAlignment="1">
      <alignment horizontal="right" vertical="center"/>
    </xf>
    <xf numFmtId="0" fontId="0" fillId="16" borderId="5" xfId="0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0" fillId="16" borderId="13" xfId="0" applyFill="1" applyBorder="1" applyAlignment="1">
      <alignment vertical="center"/>
    </xf>
    <xf numFmtId="0" fontId="1" fillId="16" borderId="13" xfId="0" applyFont="1" applyFill="1" applyBorder="1" applyAlignment="1">
      <alignment horizontal="center" vertical="center"/>
    </xf>
    <xf numFmtId="0" fontId="0" fillId="16" borderId="17" xfId="0" applyFill="1" applyBorder="1" applyAlignment="1">
      <alignment horizontal="right" vertical="center"/>
    </xf>
    <xf numFmtId="0" fontId="7" fillId="16" borderId="9" xfId="0" applyFont="1" applyFill="1" applyBorder="1" applyAlignment="1">
      <alignment horizontal="right" vertical="center"/>
    </xf>
    <xf numFmtId="0" fontId="7" fillId="16" borderId="1" xfId="0" applyFont="1" applyFill="1" applyBorder="1" applyAlignment="1">
      <alignment horizontal="right" vertical="center"/>
    </xf>
    <xf numFmtId="0" fontId="7" fillId="16" borderId="13" xfId="0" applyFont="1" applyFill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CD75-4650-494C-B715-A951607CE5AE}">
  <dimension ref="A2:I12"/>
  <sheetViews>
    <sheetView tabSelected="1" workbookViewId="0">
      <selection activeCell="B14" sqref="B14"/>
    </sheetView>
  </sheetViews>
  <sheetFormatPr defaultRowHeight="14.5" x14ac:dyDescent="0.35"/>
  <cols>
    <col min="1" max="1" width="28.6328125" customWidth="1"/>
    <col min="2" max="9" width="15.1796875" customWidth="1"/>
  </cols>
  <sheetData>
    <row r="2" spans="1:9" ht="21" customHeight="1" x14ac:dyDescent="0.35">
      <c r="A2" s="4" t="s">
        <v>10</v>
      </c>
      <c r="B2" s="4"/>
      <c r="C2" s="4"/>
      <c r="D2" s="4"/>
      <c r="E2" s="4"/>
      <c r="F2" s="4"/>
      <c r="G2" s="4"/>
      <c r="H2" s="4"/>
      <c r="I2" s="4"/>
    </row>
    <row r="3" spans="1:9" x14ac:dyDescent="0.35">
      <c r="A3" s="8" t="s">
        <v>0</v>
      </c>
      <c r="B3" s="5" t="s">
        <v>11</v>
      </c>
      <c r="C3" s="6"/>
      <c r="D3" s="6"/>
      <c r="E3" s="6"/>
      <c r="F3" s="6"/>
      <c r="G3" s="6"/>
      <c r="H3" s="6"/>
      <c r="I3" s="7"/>
    </row>
    <row r="4" spans="1:9" ht="63" x14ac:dyDescent="0.35">
      <c r="A4" s="9"/>
      <c r="B4" s="3" t="s">
        <v>9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</row>
    <row r="5" spans="1:9" x14ac:dyDescent="0.35">
      <c r="A5" s="2" t="s">
        <v>1</v>
      </c>
      <c r="B5" s="1"/>
      <c r="C5" s="1"/>
      <c r="D5" s="1"/>
      <c r="E5" s="1"/>
      <c r="F5" s="1"/>
      <c r="G5" s="1"/>
      <c r="H5" s="1"/>
      <c r="I5" s="1"/>
    </row>
    <row r="6" spans="1:9" ht="29" x14ac:dyDescent="0.35">
      <c r="A6" s="2" t="s">
        <v>2</v>
      </c>
      <c r="B6" s="1"/>
      <c r="C6" s="1"/>
      <c r="D6" s="1"/>
      <c r="E6" s="1"/>
      <c r="F6" s="1"/>
      <c r="G6" s="1"/>
      <c r="H6" s="1"/>
      <c r="I6" s="1"/>
    </row>
    <row r="7" spans="1:9" x14ac:dyDescent="0.35">
      <c r="A7" s="2" t="s">
        <v>3</v>
      </c>
      <c r="B7" s="1"/>
      <c r="C7" s="1"/>
      <c r="D7" s="1"/>
      <c r="E7" s="1"/>
      <c r="F7" s="1"/>
      <c r="G7" s="1"/>
      <c r="H7" s="1"/>
      <c r="I7" s="1"/>
    </row>
    <row r="8" spans="1:9" x14ac:dyDescent="0.35">
      <c r="A8" s="2" t="s">
        <v>4</v>
      </c>
      <c r="B8" s="1"/>
      <c r="C8" s="1"/>
      <c r="D8" s="1"/>
      <c r="E8" s="1"/>
      <c r="F8" s="1"/>
      <c r="G8" s="1"/>
      <c r="H8" s="1"/>
      <c r="I8" s="1"/>
    </row>
    <row r="9" spans="1:9" x14ac:dyDescent="0.35">
      <c r="A9" s="2" t="s">
        <v>5</v>
      </c>
      <c r="B9" s="1"/>
      <c r="C9" s="1"/>
      <c r="D9" s="1"/>
      <c r="E9" s="1"/>
      <c r="F9" s="1"/>
      <c r="G9" s="1"/>
      <c r="H9" s="1"/>
      <c r="I9" s="1"/>
    </row>
    <row r="10" spans="1:9" ht="29" x14ac:dyDescent="0.35">
      <c r="A10" s="2" t="s">
        <v>6</v>
      </c>
      <c r="B10" s="1"/>
      <c r="C10" s="1"/>
      <c r="D10" s="1"/>
      <c r="E10" s="1"/>
      <c r="F10" s="1"/>
      <c r="G10" s="1"/>
      <c r="H10" s="1"/>
      <c r="I10" s="1"/>
    </row>
    <row r="11" spans="1:9" x14ac:dyDescent="0.35">
      <c r="A11" s="2" t="s">
        <v>7</v>
      </c>
      <c r="B11" s="1"/>
      <c r="C11" s="1"/>
      <c r="D11" s="1"/>
      <c r="E11" s="1"/>
      <c r="F11" s="1"/>
      <c r="G11" s="1"/>
      <c r="H11" s="1"/>
      <c r="I11" s="1"/>
    </row>
    <row r="12" spans="1:9" ht="29" x14ac:dyDescent="0.35">
      <c r="A12" s="2" t="s">
        <v>8</v>
      </c>
      <c r="B12" s="1"/>
      <c r="C12" s="1"/>
      <c r="D12" s="1"/>
      <c r="E12" s="1"/>
      <c r="F12" s="1"/>
      <c r="G12" s="1"/>
      <c r="H12" s="1"/>
      <c r="I12" s="1"/>
    </row>
  </sheetData>
  <mergeCells count="3">
    <mergeCell ref="A2:I2"/>
    <mergeCell ref="B3:I3"/>
    <mergeCell ref="A3:A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E5E3-CDEB-4765-A427-726F5C7291BF}">
  <dimension ref="A1:L56"/>
  <sheetViews>
    <sheetView zoomScale="80" zoomScaleNormal="80" workbookViewId="0">
      <selection activeCell="L8" sqref="L8"/>
    </sheetView>
  </sheetViews>
  <sheetFormatPr defaultColWidth="9.1796875" defaultRowHeight="14.5" x14ac:dyDescent="0.35"/>
  <cols>
    <col min="1" max="1" width="18.54296875" style="14" customWidth="1"/>
    <col min="2" max="2" width="9.1796875" style="14"/>
    <col min="3" max="3" width="37.7265625" style="14" customWidth="1"/>
    <col min="4" max="4" width="8.81640625" style="14" customWidth="1"/>
    <col min="5" max="5" width="13.81640625" style="14" customWidth="1"/>
    <col min="6" max="6" width="15.453125" style="14" customWidth="1"/>
    <col min="7" max="8" width="7.26953125" style="14" customWidth="1"/>
    <col min="9" max="9" width="12" style="14" customWidth="1"/>
    <col min="10" max="10" width="14.54296875" style="14" bestFit="1" customWidth="1"/>
    <col min="11" max="11" width="9.1796875" style="14"/>
    <col min="12" max="12" width="18" style="14" bestFit="1" customWidth="1"/>
    <col min="13" max="16384" width="9.1796875" style="14"/>
  </cols>
  <sheetData>
    <row r="1" spans="1:10" ht="39.75" customHeight="1" x14ac:dyDescent="0.35">
      <c r="A1" s="10" t="s">
        <v>19</v>
      </c>
      <c r="B1" s="11" t="s">
        <v>20</v>
      </c>
      <c r="C1" s="11" t="s">
        <v>21</v>
      </c>
      <c r="D1" s="226" t="s">
        <v>22</v>
      </c>
      <c r="E1" s="12" t="s">
        <v>23</v>
      </c>
      <c r="F1" s="12" t="s">
        <v>24</v>
      </c>
      <c r="G1" s="226" t="s">
        <v>25</v>
      </c>
      <c r="H1" s="226"/>
      <c r="I1" s="226"/>
      <c r="J1" s="13" t="s">
        <v>26</v>
      </c>
    </row>
    <row r="2" spans="1:10" ht="30.75" customHeight="1" thickBot="1" x14ac:dyDescent="0.4">
      <c r="A2" s="15"/>
      <c r="B2" s="16"/>
      <c r="C2" s="16"/>
      <c r="D2" s="227"/>
      <c r="E2" s="17"/>
      <c r="F2" s="17"/>
      <c r="G2" s="239">
        <v>2020</v>
      </c>
      <c r="H2" s="239">
        <v>2021</v>
      </c>
      <c r="I2" s="239">
        <v>2022</v>
      </c>
      <c r="J2" s="18"/>
    </row>
    <row r="3" spans="1:10" ht="48.75" customHeight="1" x14ac:dyDescent="0.35">
      <c r="A3" s="19" t="s">
        <v>27</v>
      </c>
      <c r="B3" s="20">
        <v>2</v>
      </c>
      <c r="C3" s="21" t="s">
        <v>28</v>
      </c>
      <c r="D3" s="228">
        <f>SUM(G3:I3)</f>
        <v>15</v>
      </c>
      <c r="E3" s="22">
        <v>1604</v>
      </c>
      <c r="F3" s="23">
        <f t="shared" ref="F3" si="0">D3*E3</f>
        <v>24060</v>
      </c>
      <c r="G3" s="240"/>
      <c r="H3" s="240">
        <v>15</v>
      </c>
      <c r="I3" s="240">
        <v>0</v>
      </c>
      <c r="J3" s="24">
        <f>SUM(J4:J5)</f>
        <v>5</v>
      </c>
    </row>
    <row r="4" spans="1:10" ht="16.5" customHeight="1" x14ac:dyDescent="0.35">
      <c r="A4" s="19"/>
      <c r="B4" s="25"/>
      <c r="C4" s="26" t="s">
        <v>29</v>
      </c>
      <c r="D4" s="228">
        <f t="shared" ref="D4:D44" si="1">SUM(G4:I4)</f>
        <v>15</v>
      </c>
      <c r="E4" s="27"/>
      <c r="F4" s="27"/>
      <c r="G4" s="230"/>
      <c r="H4" s="230">
        <v>15</v>
      </c>
      <c r="I4" s="230"/>
      <c r="J4" s="28">
        <v>5</v>
      </c>
    </row>
    <row r="5" spans="1:10" x14ac:dyDescent="0.35">
      <c r="A5" s="19"/>
      <c r="B5" s="25"/>
      <c r="C5" s="29"/>
      <c r="D5" s="229">
        <f t="shared" si="1"/>
        <v>0</v>
      </c>
      <c r="E5" s="30"/>
      <c r="F5" s="27"/>
      <c r="G5" s="234"/>
      <c r="H5" s="234"/>
      <c r="I5" s="234"/>
      <c r="J5" s="31"/>
    </row>
    <row r="6" spans="1:10" ht="48" customHeight="1" x14ac:dyDescent="0.35">
      <c r="A6" s="19"/>
      <c r="B6" s="32">
        <v>3</v>
      </c>
      <c r="C6" s="33" t="s">
        <v>30</v>
      </c>
      <c r="D6" s="230">
        <f t="shared" si="1"/>
        <v>35</v>
      </c>
      <c r="E6" s="22">
        <v>2112</v>
      </c>
      <c r="F6" s="23">
        <f t="shared" ref="F6:F12" si="2">D6*E6</f>
        <v>73920</v>
      </c>
      <c r="G6" s="230">
        <v>17</v>
      </c>
      <c r="H6" s="230">
        <v>2</v>
      </c>
      <c r="I6" s="230">
        <v>16</v>
      </c>
      <c r="J6" s="34">
        <f>SUM(J7:J8)</f>
        <v>13</v>
      </c>
    </row>
    <row r="7" spans="1:10" ht="23.25" customHeight="1" x14ac:dyDescent="0.35">
      <c r="A7" s="19"/>
      <c r="B7" s="25"/>
      <c r="C7" s="29" t="s">
        <v>31</v>
      </c>
      <c r="D7" s="230">
        <f t="shared" si="1"/>
        <v>30</v>
      </c>
      <c r="E7" s="27"/>
      <c r="F7" s="35"/>
      <c r="G7" s="230">
        <v>15</v>
      </c>
      <c r="H7" s="230"/>
      <c r="I7" s="230">
        <v>15</v>
      </c>
      <c r="J7" s="28">
        <v>10</v>
      </c>
    </row>
    <row r="8" spans="1:10" ht="27.75" customHeight="1" x14ac:dyDescent="0.35">
      <c r="A8" s="19"/>
      <c r="B8" s="25"/>
      <c r="C8" s="26" t="s">
        <v>32</v>
      </c>
      <c r="D8" s="230">
        <f t="shared" si="1"/>
        <v>5</v>
      </c>
      <c r="E8" s="27"/>
      <c r="F8" s="35"/>
      <c r="G8" s="230">
        <v>2</v>
      </c>
      <c r="H8" s="230">
        <v>2</v>
      </c>
      <c r="I8" s="230">
        <v>1</v>
      </c>
      <c r="J8" s="28">
        <v>3</v>
      </c>
    </row>
    <row r="9" spans="1:10" ht="58.5" customHeight="1" x14ac:dyDescent="0.35">
      <c r="A9" s="19"/>
      <c r="B9" s="32">
        <v>5</v>
      </c>
      <c r="C9" s="33" t="s">
        <v>33</v>
      </c>
      <c r="D9" s="230">
        <f t="shared" si="1"/>
        <v>3</v>
      </c>
      <c r="E9" s="22">
        <v>10524</v>
      </c>
      <c r="F9" s="36">
        <f t="shared" si="2"/>
        <v>31572</v>
      </c>
      <c r="G9" s="230">
        <v>1</v>
      </c>
      <c r="H9" s="230">
        <v>2</v>
      </c>
      <c r="I9" s="230"/>
      <c r="J9" s="34"/>
    </row>
    <row r="10" spans="1:10" ht="29.25" customHeight="1" x14ac:dyDescent="0.35">
      <c r="A10" s="19"/>
      <c r="B10" s="32">
        <v>7</v>
      </c>
      <c r="C10" s="33" t="s">
        <v>34</v>
      </c>
      <c r="D10" s="230">
        <f t="shared" si="1"/>
        <v>2</v>
      </c>
      <c r="E10" s="22">
        <v>24990</v>
      </c>
      <c r="F10" s="36">
        <f t="shared" si="2"/>
        <v>49980</v>
      </c>
      <c r="G10" s="230">
        <v>1</v>
      </c>
      <c r="H10" s="230">
        <v>1</v>
      </c>
      <c r="I10" s="230"/>
      <c r="J10" s="34"/>
    </row>
    <row r="11" spans="1:10" ht="45" customHeight="1" x14ac:dyDescent="0.35">
      <c r="A11" s="19"/>
      <c r="B11" s="32">
        <v>9</v>
      </c>
      <c r="C11" s="33" t="s">
        <v>35</v>
      </c>
      <c r="D11" s="230">
        <f t="shared" si="1"/>
        <v>2</v>
      </c>
      <c r="E11" s="22">
        <v>6227</v>
      </c>
      <c r="F11" s="36">
        <f t="shared" si="2"/>
        <v>12454</v>
      </c>
      <c r="G11" s="230">
        <v>1</v>
      </c>
      <c r="H11" s="230">
        <v>1</v>
      </c>
      <c r="I11" s="230"/>
      <c r="J11" s="34"/>
    </row>
    <row r="12" spans="1:10" ht="21" customHeight="1" x14ac:dyDescent="0.35">
      <c r="A12" s="19"/>
      <c r="B12" s="32">
        <v>10</v>
      </c>
      <c r="C12" s="33" t="s">
        <v>36</v>
      </c>
      <c r="D12" s="230">
        <f t="shared" si="1"/>
        <v>22</v>
      </c>
      <c r="E12" s="22">
        <v>6315</v>
      </c>
      <c r="F12" s="36">
        <f t="shared" si="2"/>
        <v>138930</v>
      </c>
      <c r="G12" s="230">
        <v>7</v>
      </c>
      <c r="H12" s="230">
        <v>8</v>
      </c>
      <c r="I12" s="230">
        <v>7</v>
      </c>
      <c r="J12" s="34"/>
    </row>
    <row r="13" spans="1:10" ht="16.5" customHeight="1" x14ac:dyDescent="0.35">
      <c r="A13" s="19"/>
      <c r="B13" s="37"/>
      <c r="C13" s="38" t="s">
        <v>37</v>
      </c>
      <c r="D13" s="230">
        <f t="shared" si="1"/>
        <v>18</v>
      </c>
      <c r="E13" s="27"/>
      <c r="F13" s="35"/>
      <c r="G13" s="230">
        <v>6</v>
      </c>
      <c r="H13" s="230">
        <v>6</v>
      </c>
      <c r="I13" s="230">
        <v>6</v>
      </c>
      <c r="J13" s="28"/>
    </row>
    <row r="14" spans="1:10" ht="33" customHeight="1" x14ac:dyDescent="0.35">
      <c r="A14" s="19"/>
      <c r="B14" s="37"/>
      <c r="C14" s="39" t="s">
        <v>38</v>
      </c>
      <c r="D14" s="230">
        <f t="shared" si="1"/>
        <v>4</v>
      </c>
      <c r="E14" s="27"/>
      <c r="F14" s="35"/>
      <c r="G14" s="230">
        <v>1</v>
      </c>
      <c r="H14" s="230">
        <v>2</v>
      </c>
      <c r="I14" s="230">
        <v>1</v>
      </c>
      <c r="J14" s="28"/>
    </row>
    <row r="15" spans="1:10" ht="34.5" customHeight="1" thickBot="1" x14ac:dyDescent="0.4">
      <c r="A15" s="19"/>
      <c r="B15" s="40">
        <v>12</v>
      </c>
      <c r="C15" s="41" t="s">
        <v>39</v>
      </c>
      <c r="D15" s="231">
        <f t="shared" si="1"/>
        <v>29</v>
      </c>
      <c r="E15" s="42">
        <v>9996</v>
      </c>
      <c r="F15" s="36">
        <f>D15*E15</f>
        <v>289884</v>
      </c>
      <c r="G15" s="231">
        <v>9</v>
      </c>
      <c r="H15" s="231">
        <v>10</v>
      </c>
      <c r="I15" s="231">
        <v>10</v>
      </c>
      <c r="J15" s="43"/>
    </row>
    <row r="16" spans="1:10" ht="43.5" x14ac:dyDescent="0.35">
      <c r="A16" s="44" t="s">
        <v>40</v>
      </c>
      <c r="B16" s="45">
        <v>3</v>
      </c>
      <c r="C16" s="46" t="s">
        <v>30</v>
      </c>
      <c r="D16" s="232">
        <f t="shared" si="1"/>
        <v>6</v>
      </c>
      <c r="E16" s="47">
        <v>2112</v>
      </c>
      <c r="F16" s="48">
        <f>D16*E16</f>
        <v>12672</v>
      </c>
      <c r="G16" s="232">
        <v>2</v>
      </c>
      <c r="H16" s="232">
        <v>2</v>
      </c>
      <c r="I16" s="232">
        <v>2</v>
      </c>
      <c r="J16" s="49">
        <v>4</v>
      </c>
    </row>
    <row r="17" spans="1:10" x14ac:dyDescent="0.35">
      <c r="A17" s="50"/>
      <c r="B17" s="51">
        <v>10</v>
      </c>
      <c r="C17" s="52" t="s">
        <v>36</v>
      </c>
      <c r="D17" s="230">
        <f t="shared" si="1"/>
        <v>6</v>
      </c>
      <c r="E17" s="53">
        <v>6315</v>
      </c>
      <c r="F17" s="54">
        <f>D17*E17</f>
        <v>37890</v>
      </c>
      <c r="G17" s="230">
        <v>1</v>
      </c>
      <c r="H17" s="230">
        <v>2</v>
      </c>
      <c r="I17" s="230">
        <v>3</v>
      </c>
      <c r="J17" s="55"/>
    </row>
    <row r="18" spans="1:10" ht="29.5" thickBot="1" x14ac:dyDescent="0.4">
      <c r="A18" s="50"/>
      <c r="B18" s="56">
        <v>12</v>
      </c>
      <c r="C18" s="57" t="s">
        <v>39</v>
      </c>
      <c r="D18" s="231">
        <f t="shared" si="1"/>
        <v>18</v>
      </c>
      <c r="E18" s="58">
        <v>9996</v>
      </c>
      <c r="F18" s="59">
        <f t="shared" ref="F18:F44" si="3">D18*E18</f>
        <v>179928</v>
      </c>
      <c r="G18" s="231">
        <v>6</v>
      </c>
      <c r="H18" s="231">
        <v>6</v>
      </c>
      <c r="I18" s="231">
        <v>6</v>
      </c>
      <c r="J18" s="60"/>
    </row>
    <row r="19" spans="1:10" ht="29.5" thickBot="1" x14ac:dyDescent="0.4">
      <c r="A19" s="61" t="s">
        <v>41</v>
      </c>
      <c r="B19" s="62">
        <v>12</v>
      </c>
      <c r="C19" s="63" t="s">
        <v>39</v>
      </c>
      <c r="D19" s="233">
        <f t="shared" si="1"/>
        <v>90</v>
      </c>
      <c r="E19" s="64">
        <v>9996</v>
      </c>
      <c r="F19" s="65">
        <f t="shared" si="3"/>
        <v>899640</v>
      </c>
      <c r="G19" s="233">
        <v>30</v>
      </c>
      <c r="H19" s="233">
        <v>30</v>
      </c>
      <c r="I19" s="233">
        <v>30</v>
      </c>
      <c r="J19" s="66"/>
    </row>
    <row r="20" spans="1:10" ht="43.5" x14ac:dyDescent="0.35">
      <c r="A20" s="67" t="s">
        <v>42</v>
      </c>
      <c r="B20" s="68">
        <v>3</v>
      </c>
      <c r="C20" s="69" t="s">
        <v>30</v>
      </c>
      <c r="D20" s="234">
        <f t="shared" si="1"/>
        <v>12</v>
      </c>
      <c r="E20" s="70">
        <v>2112</v>
      </c>
      <c r="F20" s="71">
        <f t="shared" si="3"/>
        <v>25344</v>
      </c>
      <c r="G20" s="234">
        <v>4</v>
      </c>
      <c r="H20" s="234">
        <v>4</v>
      </c>
      <c r="I20" s="234">
        <v>4</v>
      </c>
      <c r="J20" s="72">
        <v>6</v>
      </c>
    </row>
    <row r="21" spans="1:10" ht="29" x14ac:dyDescent="0.35">
      <c r="A21" s="67"/>
      <c r="B21" s="73">
        <v>5</v>
      </c>
      <c r="C21" s="74" t="s">
        <v>43</v>
      </c>
      <c r="D21" s="230">
        <f t="shared" si="1"/>
        <v>6</v>
      </c>
      <c r="E21" s="75">
        <v>10524</v>
      </c>
      <c r="F21" s="76">
        <f t="shared" si="3"/>
        <v>63144</v>
      </c>
      <c r="G21" s="230">
        <v>2</v>
      </c>
      <c r="H21" s="230">
        <v>2</v>
      </c>
      <c r="I21" s="230">
        <v>2</v>
      </c>
      <c r="J21" s="77"/>
    </row>
    <row r="22" spans="1:10" ht="29" x14ac:dyDescent="0.35">
      <c r="A22" s="67"/>
      <c r="B22" s="73">
        <v>7</v>
      </c>
      <c r="C22" s="74" t="s">
        <v>44</v>
      </c>
      <c r="D22" s="230">
        <f t="shared" si="1"/>
        <v>12</v>
      </c>
      <c r="E22" s="75">
        <v>24990</v>
      </c>
      <c r="F22" s="76">
        <f t="shared" si="3"/>
        <v>299880</v>
      </c>
      <c r="G22" s="230">
        <v>4</v>
      </c>
      <c r="H22" s="230">
        <v>4</v>
      </c>
      <c r="I22" s="230">
        <v>4</v>
      </c>
      <c r="J22" s="77"/>
    </row>
    <row r="23" spans="1:10" ht="29" x14ac:dyDescent="0.35">
      <c r="A23" s="67"/>
      <c r="B23" s="73">
        <v>9</v>
      </c>
      <c r="C23" s="74" t="s">
        <v>45</v>
      </c>
      <c r="D23" s="230">
        <f t="shared" si="1"/>
        <v>6</v>
      </c>
      <c r="E23" s="75">
        <v>6227</v>
      </c>
      <c r="F23" s="76">
        <f t="shared" si="3"/>
        <v>37362</v>
      </c>
      <c r="G23" s="230">
        <v>2</v>
      </c>
      <c r="H23" s="230">
        <v>2</v>
      </c>
      <c r="I23" s="230">
        <v>2</v>
      </c>
      <c r="J23" s="77"/>
    </row>
    <row r="24" spans="1:10" x14ac:dyDescent="0.35">
      <c r="A24" s="67"/>
      <c r="B24" s="78">
        <v>10</v>
      </c>
      <c r="C24" s="74" t="s">
        <v>36</v>
      </c>
      <c r="D24" s="230">
        <f t="shared" si="1"/>
        <v>6</v>
      </c>
      <c r="E24" s="75">
        <v>6315</v>
      </c>
      <c r="F24" s="76">
        <f t="shared" si="3"/>
        <v>37890</v>
      </c>
      <c r="G24" s="230">
        <v>2</v>
      </c>
      <c r="H24" s="230">
        <v>2</v>
      </c>
      <c r="I24" s="230">
        <v>2</v>
      </c>
      <c r="J24" s="77"/>
    </row>
    <row r="25" spans="1:10" ht="29" x14ac:dyDescent="0.35">
      <c r="A25" s="67"/>
      <c r="B25" s="73">
        <v>12</v>
      </c>
      <c r="C25" s="74" t="s">
        <v>39</v>
      </c>
      <c r="D25" s="230">
        <f t="shared" si="1"/>
        <v>6</v>
      </c>
      <c r="E25" s="75">
        <v>9996</v>
      </c>
      <c r="F25" s="76">
        <f t="shared" si="3"/>
        <v>59976</v>
      </c>
      <c r="G25" s="230">
        <v>2</v>
      </c>
      <c r="H25" s="230">
        <v>2</v>
      </c>
      <c r="I25" s="230">
        <v>2</v>
      </c>
      <c r="J25" s="77"/>
    </row>
    <row r="26" spans="1:10" ht="15" thickBot="1" x14ac:dyDescent="0.4">
      <c r="A26" s="67"/>
      <c r="B26" s="79">
        <v>13</v>
      </c>
      <c r="C26" s="80" t="s">
        <v>46</v>
      </c>
      <c r="D26" s="231">
        <f t="shared" si="1"/>
        <v>12</v>
      </c>
      <c r="E26" s="81">
        <v>6320</v>
      </c>
      <c r="F26" s="82">
        <f t="shared" si="3"/>
        <v>75840</v>
      </c>
      <c r="G26" s="231">
        <v>4</v>
      </c>
      <c r="H26" s="231">
        <v>4</v>
      </c>
      <c r="I26" s="231">
        <v>4</v>
      </c>
      <c r="J26" s="83"/>
    </row>
    <row r="27" spans="1:10" ht="29" x14ac:dyDescent="0.35">
      <c r="A27" s="84" t="s">
        <v>47</v>
      </c>
      <c r="B27" s="85">
        <v>2</v>
      </c>
      <c r="C27" s="86" t="s">
        <v>28</v>
      </c>
      <c r="D27" s="232">
        <f t="shared" si="1"/>
        <v>43</v>
      </c>
      <c r="E27" s="87">
        <v>1604</v>
      </c>
      <c r="F27" s="88">
        <f t="shared" si="3"/>
        <v>68972</v>
      </c>
      <c r="G27" s="241">
        <v>18</v>
      </c>
      <c r="H27" s="241">
        <v>16</v>
      </c>
      <c r="I27" s="241">
        <v>9</v>
      </c>
      <c r="J27" s="89">
        <v>20</v>
      </c>
    </row>
    <row r="28" spans="1:10" ht="43.5" x14ac:dyDescent="0.35">
      <c r="A28" s="90"/>
      <c r="B28" s="91">
        <v>3</v>
      </c>
      <c r="C28" s="92" t="s">
        <v>30</v>
      </c>
      <c r="D28" s="230">
        <f t="shared" si="1"/>
        <v>14</v>
      </c>
      <c r="E28" s="93">
        <v>2112</v>
      </c>
      <c r="F28" s="94">
        <f t="shared" si="3"/>
        <v>29568</v>
      </c>
      <c r="G28" s="242">
        <v>8</v>
      </c>
      <c r="H28" s="242">
        <v>6</v>
      </c>
      <c r="I28" s="242">
        <v>0</v>
      </c>
      <c r="J28" s="95">
        <v>14</v>
      </c>
    </row>
    <row r="29" spans="1:10" ht="29" x14ac:dyDescent="0.35">
      <c r="A29" s="90"/>
      <c r="B29" s="91">
        <v>12</v>
      </c>
      <c r="C29" s="96" t="s">
        <v>39</v>
      </c>
      <c r="D29" s="230">
        <f t="shared" si="1"/>
        <v>6</v>
      </c>
      <c r="E29" s="97">
        <v>9996</v>
      </c>
      <c r="F29" s="94">
        <f t="shared" si="3"/>
        <v>59976</v>
      </c>
      <c r="G29" s="230">
        <v>2</v>
      </c>
      <c r="H29" s="230">
        <v>2</v>
      </c>
      <c r="I29" s="230">
        <v>2</v>
      </c>
      <c r="J29" s="95"/>
    </row>
    <row r="30" spans="1:10" ht="15" thickBot="1" x14ac:dyDescent="0.4">
      <c r="A30" s="98"/>
      <c r="B30" s="99">
        <v>13</v>
      </c>
      <c r="C30" s="100" t="s">
        <v>46</v>
      </c>
      <c r="D30" s="231">
        <f t="shared" si="1"/>
        <v>12</v>
      </c>
      <c r="E30" s="101">
        <v>6320</v>
      </c>
      <c r="F30" s="102">
        <f t="shared" si="3"/>
        <v>75840</v>
      </c>
      <c r="G30" s="231">
        <v>4</v>
      </c>
      <c r="H30" s="231">
        <v>4</v>
      </c>
      <c r="I30" s="231">
        <v>4</v>
      </c>
      <c r="J30" s="103"/>
    </row>
    <row r="31" spans="1:10" ht="29" x14ac:dyDescent="0.35">
      <c r="A31" s="104" t="s">
        <v>48</v>
      </c>
      <c r="B31" s="105">
        <v>2</v>
      </c>
      <c r="C31" s="106" t="s">
        <v>28</v>
      </c>
      <c r="D31" s="232">
        <f t="shared" si="1"/>
        <v>27</v>
      </c>
      <c r="E31" s="107">
        <v>1604</v>
      </c>
      <c r="F31" s="108">
        <f t="shared" si="3"/>
        <v>43308</v>
      </c>
      <c r="G31" s="232">
        <v>12</v>
      </c>
      <c r="H31" s="232">
        <v>9</v>
      </c>
      <c r="I31" s="232">
        <v>6</v>
      </c>
      <c r="J31" s="109">
        <v>18</v>
      </c>
    </row>
    <row r="32" spans="1:10" ht="43.5" x14ac:dyDescent="0.35">
      <c r="A32" s="110"/>
      <c r="B32" s="111">
        <v>3</v>
      </c>
      <c r="C32" s="112" t="s">
        <v>30</v>
      </c>
      <c r="D32" s="230">
        <f t="shared" si="1"/>
        <v>40</v>
      </c>
      <c r="E32" s="113">
        <v>2112</v>
      </c>
      <c r="F32" s="114">
        <f t="shared" si="3"/>
        <v>84480</v>
      </c>
      <c r="G32" s="230">
        <v>14</v>
      </c>
      <c r="H32" s="230">
        <v>17</v>
      </c>
      <c r="I32" s="230">
        <v>9</v>
      </c>
      <c r="J32" s="115">
        <v>15</v>
      </c>
    </row>
    <row r="33" spans="1:12" ht="29" x14ac:dyDescent="0.35">
      <c r="A33" s="110"/>
      <c r="B33" s="111">
        <v>5</v>
      </c>
      <c r="C33" s="116" t="s">
        <v>43</v>
      </c>
      <c r="D33" s="230">
        <f t="shared" si="1"/>
        <v>7</v>
      </c>
      <c r="E33" s="117">
        <v>10524</v>
      </c>
      <c r="F33" s="114">
        <f t="shared" si="3"/>
        <v>73668</v>
      </c>
      <c r="G33" s="230">
        <v>4</v>
      </c>
      <c r="H33" s="230">
        <v>2</v>
      </c>
      <c r="I33" s="230">
        <v>1</v>
      </c>
      <c r="J33" s="115"/>
    </row>
    <row r="34" spans="1:12" ht="29" x14ac:dyDescent="0.35">
      <c r="A34" s="110"/>
      <c r="B34" s="111">
        <v>7</v>
      </c>
      <c r="C34" s="116" t="s">
        <v>44</v>
      </c>
      <c r="D34" s="230">
        <f t="shared" si="1"/>
        <v>4</v>
      </c>
      <c r="E34" s="117">
        <v>24990</v>
      </c>
      <c r="F34" s="114">
        <f t="shared" si="3"/>
        <v>99960</v>
      </c>
      <c r="G34" s="230">
        <v>1</v>
      </c>
      <c r="H34" s="230">
        <v>2</v>
      </c>
      <c r="I34" s="230">
        <v>1</v>
      </c>
      <c r="J34" s="115"/>
    </row>
    <row r="35" spans="1:12" ht="29" x14ac:dyDescent="0.35">
      <c r="A35" s="110"/>
      <c r="B35" s="111">
        <v>9</v>
      </c>
      <c r="C35" s="116" t="s">
        <v>45</v>
      </c>
      <c r="D35" s="230">
        <f t="shared" si="1"/>
        <v>3</v>
      </c>
      <c r="E35" s="117">
        <v>6227</v>
      </c>
      <c r="F35" s="114">
        <f t="shared" si="3"/>
        <v>18681</v>
      </c>
      <c r="G35" s="230">
        <v>1</v>
      </c>
      <c r="H35" s="230">
        <v>1</v>
      </c>
      <c r="I35" s="230">
        <v>1</v>
      </c>
      <c r="J35" s="115"/>
    </row>
    <row r="36" spans="1:12" ht="29" x14ac:dyDescent="0.35">
      <c r="A36" s="110"/>
      <c r="B36" s="111">
        <v>12</v>
      </c>
      <c r="C36" s="116" t="s">
        <v>39</v>
      </c>
      <c r="D36" s="230">
        <f t="shared" si="1"/>
        <v>12</v>
      </c>
      <c r="E36" s="117">
        <v>9996</v>
      </c>
      <c r="F36" s="114">
        <f t="shared" si="3"/>
        <v>119952</v>
      </c>
      <c r="G36" s="230">
        <v>4</v>
      </c>
      <c r="H36" s="230">
        <v>4</v>
      </c>
      <c r="I36" s="230">
        <v>4</v>
      </c>
      <c r="J36" s="115"/>
    </row>
    <row r="37" spans="1:12" ht="15" thickBot="1" x14ac:dyDescent="0.4">
      <c r="A37" s="118"/>
      <c r="B37" s="119">
        <v>13</v>
      </c>
      <c r="C37" s="120" t="s">
        <v>46</v>
      </c>
      <c r="D37" s="235">
        <f t="shared" si="1"/>
        <v>8</v>
      </c>
      <c r="E37" s="121">
        <v>6320</v>
      </c>
      <c r="F37" s="122">
        <f t="shared" si="3"/>
        <v>50560</v>
      </c>
      <c r="G37" s="243">
        <v>3</v>
      </c>
      <c r="H37" s="243">
        <v>3</v>
      </c>
      <c r="I37" s="243">
        <v>2</v>
      </c>
      <c r="J37" s="123"/>
    </row>
    <row r="38" spans="1:12" ht="29" x14ac:dyDescent="0.35">
      <c r="A38" s="124" t="s">
        <v>49</v>
      </c>
      <c r="B38" s="125">
        <v>12</v>
      </c>
      <c r="C38" s="126" t="s">
        <v>39</v>
      </c>
      <c r="D38" s="232">
        <f t="shared" si="1"/>
        <v>12</v>
      </c>
      <c r="E38" s="127">
        <v>9996</v>
      </c>
      <c r="F38" s="128">
        <f t="shared" si="3"/>
        <v>119952</v>
      </c>
      <c r="G38" s="232">
        <v>4</v>
      </c>
      <c r="H38" s="232">
        <v>4</v>
      </c>
      <c r="I38" s="232">
        <v>4</v>
      </c>
      <c r="J38" s="129"/>
    </row>
    <row r="39" spans="1:12" ht="15" thickBot="1" x14ac:dyDescent="0.4">
      <c r="A39" s="130"/>
      <c r="B39" s="131">
        <v>13</v>
      </c>
      <c r="C39" s="132" t="s">
        <v>46</v>
      </c>
      <c r="D39" s="236">
        <f t="shared" si="1"/>
        <v>6</v>
      </c>
      <c r="E39" s="133">
        <v>6320</v>
      </c>
      <c r="F39" s="134">
        <f t="shared" si="3"/>
        <v>37920</v>
      </c>
      <c r="G39" s="231">
        <v>2</v>
      </c>
      <c r="H39" s="231">
        <v>2</v>
      </c>
      <c r="I39" s="231">
        <v>2</v>
      </c>
      <c r="J39" s="135"/>
    </row>
    <row r="40" spans="1:12" ht="43.5" x14ac:dyDescent="0.35">
      <c r="A40" s="136" t="s">
        <v>50</v>
      </c>
      <c r="B40" s="137">
        <v>3</v>
      </c>
      <c r="C40" s="138" t="s">
        <v>30</v>
      </c>
      <c r="D40" s="232">
        <f t="shared" si="1"/>
        <v>40</v>
      </c>
      <c r="E40" s="139">
        <v>2112</v>
      </c>
      <c r="F40" s="140">
        <f t="shared" si="3"/>
        <v>84480</v>
      </c>
      <c r="G40" s="237">
        <v>10</v>
      </c>
      <c r="H40" s="237">
        <v>20</v>
      </c>
      <c r="I40" s="237">
        <v>10</v>
      </c>
      <c r="J40" s="141">
        <v>4</v>
      </c>
    </row>
    <row r="41" spans="1:12" ht="29" x14ac:dyDescent="0.35">
      <c r="A41" s="142"/>
      <c r="B41" s="143">
        <v>7</v>
      </c>
      <c r="C41" s="144" t="s">
        <v>44</v>
      </c>
      <c r="D41" s="230">
        <f t="shared" si="1"/>
        <v>9</v>
      </c>
      <c r="E41" s="145">
        <v>24990</v>
      </c>
      <c r="F41" s="146">
        <f t="shared" si="3"/>
        <v>224910</v>
      </c>
      <c r="G41" s="208">
        <v>3</v>
      </c>
      <c r="H41" s="208">
        <v>3</v>
      </c>
      <c r="I41" s="208">
        <v>3</v>
      </c>
      <c r="J41" s="147"/>
    </row>
    <row r="42" spans="1:12" x14ac:dyDescent="0.35">
      <c r="A42" s="142"/>
      <c r="B42" s="148">
        <v>10</v>
      </c>
      <c r="C42" s="144" t="s">
        <v>36</v>
      </c>
      <c r="D42" s="230">
        <f t="shared" si="1"/>
        <v>12</v>
      </c>
      <c r="E42" s="145">
        <v>6315</v>
      </c>
      <c r="F42" s="146">
        <f t="shared" si="3"/>
        <v>75780</v>
      </c>
      <c r="G42" s="208">
        <v>4</v>
      </c>
      <c r="H42" s="208">
        <v>4</v>
      </c>
      <c r="I42" s="208">
        <v>4</v>
      </c>
      <c r="J42" s="147"/>
    </row>
    <row r="43" spans="1:12" ht="29" x14ac:dyDescent="0.35">
      <c r="A43" s="142"/>
      <c r="B43" s="143">
        <v>12</v>
      </c>
      <c r="C43" s="144" t="s">
        <v>39</v>
      </c>
      <c r="D43" s="230">
        <f t="shared" si="1"/>
        <v>33</v>
      </c>
      <c r="E43" s="145">
        <v>9996</v>
      </c>
      <c r="F43" s="146">
        <f t="shared" si="3"/>
        <v>329868</v>
      </c>
      <c r="G43" s="208">
        <v>11</v>
      </c>
      <c r="H43" s="208">
        <v>11</v>
      </c>
      <c r="I43" s="208">
        <v>11</v>
      </c>
      <c r="J43" s="147"/>
    </row>
    <row r="44" spans="1:12" ht="15" thickBot="1" x14ac:dyDescent="0.4">
      <c r="A44" s="149"/>
      <c r="B44" s="150">
        <v>13</v>
      </c>
      <c r="C44" s="151" t="s">
        <v>46</v>
      </c>
      <c r="D44" s="235">
        <f t="shared" si="1"/>
        <v>462</v>
      </c>
      <c r="E44" s="152">
        <v>6320</v>
      </c>
      <c r="F44" s="153">
        <f t="shared" si="3"/>
        <v>2919840</v>
      </c>
      <c r="G44" s="238">
        <v>114</v>
      </c>
      <c r="H44" s="238">
        <v>174</v>
      </c>
      <c r="I44" s="238">
        <v>174</v>
      </c>
      <c r="J44" s="154"/>
    </row>
    <row r="45" spans="1:12" ht="15" thickBot="1" x14ac:dyDescent="0.4">
      <c r="A45" s="155" t="s">
        <v>51</v>
      </c>
      <c r="B45" s="156"/>
      <c r="C45" s="157"/>
      <c r="D45" s="158"/>
      <c r="E45" s="159"/>
      <c r="F45" s="159">
        <f>SUM(F3:F44)</f>
        <v>6868081</v>
      </c>
      <c r="G45" s="160"/>
      <c r="H45" s="160"/>
      <c r="I45" s="160"/>
      <c r="J45" s="161"/>
    </row>
    <row r="46" spans="1:12" ht="15" thickBot="1" x14ac:dyDescent="0.4">
      <c r="L46" s="162">
        <v>10046267</v>
      </c>
    </row>
    <row r="47" spans="1:12" ht="15" thickBot="1" x14ac:dyDescent="0.4">
      <c r="B47" s="163" t="s">
        <v>52</v>
      </c>
      <c r="C47" s="164"/>
      <c r="D47" s="165" t="s">
        <v>53</v>
      </c>
      <c r="E47" s="165" t="s">
        <v>54</v>
      </c>
      <c r="F47" s="166" t="s">
        <v>55</v>
      </c>
      <c r="I47" s="167" t="s">
        <v>56</v>
      </c>
      <c r="J47" s="168"/>
      <c r="K47" s="14" t="s">
        <v>57</v>
      </c>
      <c r="L47" s="169" t="s">
        <v>58</v>
      </c>
    </row>
    <row r="48" spans="1:12" ht="29" x14ac:dyDescent="0.35">
      <c r="B48" s="170">
        <v>2</v>
      </c>
      <c r="C48" s="171" t="s">
        <v>28</v>
      </c>
      <c r="D48" s="172">
        <f>D3+D27+D31</f>
        <v>85</v>
      </c>
      <c r="E48" s="173">
        <v>1604</v>
      </c>
      <c r="F48" s="174">
        <f>D48*E48</f>
        <v>136340</v>
      </c>
      <c r="I48" s="175" t="s">
        <v>59</v>
      </c>
      <c r="J48" s="176">
        <f>F3+F6+F9+F10+F11+F12+F15</f>
        <v>620800</v>
      </c>
      <c r="K48" s="177">
        <f>J48/$J$56</f>
        <v>9.0389149458196552E-2</v>
      </c>
      <c r="L48" s="178">
        <f>J48/$L$46</f>
        <v>6.1794097250252256E-2</v>
      </c>
    </row>
    <row r="49" spans="2:12" ht="43.5" x14ac:dyDescent="0.35">
      <c r="B49" s="179">
        <v>3</v>
      </c>
      <c r="C49" s="180" t="s">
        <v>30</v>
      </c>
      <c r="D49" s="181">
        <f>D6+D16+D20+D28+D32+D40</f>
        <v>147</v>
      </c>
      <c r="E49" s="182">
        <v>2112</v>
      </c>
      <c r="F49" s="183">
        <f t="shared" ref="F49:F55" si="4">D49*E49</f>
        <v>310464</v>
      </c>
      <c r="I49" s="184" t="s">
        <v>60</v>
      </c>
      <c r="J49" s="185">
        <f>F16+F17+F18</f>
        <v>230490</v>
      </c>
      <c r="K49" s="177">
        <f t="shared" ref="K49:K55" si="5">J49/$J$56</f>
        <v>3.3559592555766307E-2</v>
      </c>
      <c r="L49" s="178">
        <f t="shared" ref="L49:L55" si="6">J49/$L$46</f>
        <v>2.2942850314450133E-2</v>
      </c>
    </row>
    <row r="50" spans="2:12" ht="29" x14ac:dyDescent="0.35">
      <c r="B50" s="186">
        <v>5</v>
      </c>
      <c r="C50" s="52" t="s">
        <v>43</v>
      </c>
      <c r="D50" s="187">
        <f>D9+D21+D33</f>
        <v>16</v>
      </c>
      <c r="E50" s="188">
        <v>10524</v>
      </c>
      <c r="F50" s="189">
        <f t="shared" si="4"/>
        <v>168384</v>
      </c>
      <c r="I50" s="184" t="s">
        <v>61</v>
      </c>
      <c r="J50" s="185">
        <f>F19</f>
        <v>899640</v>
      </c>
      <c r="K50" s="177">
        <f t="shared" si="5"/>
        <v>0.13098855415362748</v>
      </c>
      <c r="L50" s="178">
        <f t="shared" si="6"/>
        <v>8.9549680493261827E-2</v>
      </c>
    </row>
    <row r="51" spans="2:12" ht="29" x14ac:dyDescent="0.35">
      <c r="B51" s="190">
        <v>7</v>
      </c>
      <c r="C51" s="74" t="s">
        <v>44</v>
      </c>
      <c r="D51" s="191">
        <f>D10+D22+D34+D41</f>
        <v>27</v>
      </c>
      <c r="E51" s="192">
        <v>24990</v>
      </c>
      <c r="F51" s="193">
        <f t="shared" si="4"/>
        <v>674730</v>
      </c>
      <c r="I51" s="184" t="s">
        <v>62</v>
      </c>
      <c r="J51" s="185">
        <f>F20+F21+F22+F23+F24+F25+F26</f>
        <v>599436</v>
      </c>
      <c r="K51" s="177">
        <f t="shared" si="5"/>
        <v>8.7278528019689924E-2</v>
      </c>
      <c r="L51" s="178">
        <f t="shared" si="6"/>
        <v>5.9667536210216192E-2</v>
      </c>
    </row>
    <row r="52" spans="2:12" ht="43.5" x14ac:dyDescent="0.35">
      <c r="B52" s="194">
        <v>9</v>
      </c>
      <c r="C52" s="195" t="s">
        <v>35</v>
      </c>
      <c r="D52" s="196">
        <f>D11+D23+D35</f>
        <v>11</v>
      </c>
      <c r="E52" s="197">
        <v>6227</v>
      </c>
      <c r="F52" s="198">
        <f t="shared" si="4"/>
        <v>68497</v>
      </c>
      <c r="I52" s="184" t="s">
        <v>63</v>
      </c>
      <c r="J52" s="185">
        <f>F27+F28+F29+F30</f>
        <v>234356</v>
      </c>
      <c r="K52" s="177">
        <f t="shared" si="5"/>
        <v>3.4122486324782715E-2</v>
      </c>
      <c r="L52" s="178">
        <f t="shared" si="6"/>
        <v>2.3327669869813335E-2</v>
      </c>
    </row>
    <row r="53" spans="2:12" x14ac:dyDescent="0.35">
      <c r="B53" s="199">
        <v>10</v>
      </c>
      <c r="C53" s="200" t="s">
        <v>36</v>
      </c>
      <c r="D53" s="201">
        <f>D12+D17+D24+D42</f>
        <v>46</v>
      </c>
      <c r="E53" s="202">
        <v>6315</v>
      </c>
      <c r="F53" s="203">
        <f t="shared" si="4"/>
        <v>290490</v>
      </c>
      <c r="I53" s="204" t="s">
        <v>64</v>
      </c>
      <c r="J53" s="205">
        <f>F31+F32+F33+F34+F35+F36+F37</f>
        <v>490609</v>
      </c>
      <c r="K53" s="177">
        <f t="shared" si="5"/>
        <v>7.1433199462848498E-2</v>
      </c>
      <c r="L53" s="178">
        <f t="shared" si="6"/>
        <v>4.8834955312256782E-2</v>
      </c>
    </row>
    <row r="54" spans="2:12" ht="29" x14ac:dyDescent="0.35">
      <c r="B54" s="206">
        <v>12</v>
      </c>
      <c r="C54" s="207" t="s">
        <v>39</v>
      </c>
      <c r="D54" s="208">
        <f>D15+D18+D19+D25+D29+D36+D38+D43</f>
        <v>206</v>
      </c>
      <c r="E54" s="209">
        <v>9996</v>
      </c>
      <c r="F54" s="210">
        <f t="shared" si="4"/>
        <v>2059176</v>
      </c>
      <c r="I54" s="184" t="s">
        <v>49</v>
      </c>
      <c r="J54" s="185">
        <f>F38+F39</f>
        <v>157872</v>
      </c>
      <c r="K54" s="177">
        <f t="shared" si="5"/>
        <v>2.2986333445980035E-2</v>
      </c>
      <c r="L54" s="178">
        <f t="shared" si="6"/>
        <v>1.5714493751758738E-2</v>
      </c>
    </row>
    <row r="55" spans="2:12" ht="15" thickBot="1" x14ac:dyDescent="0.4">
      <c r="B55" s="211">
        <v>13</v>
      </c>
      <c r="C55" s="212" t="s">
        <v>46</v>
      </c>
      <c r="D55" s="213">
        <f>D26+D30+D37+D39+D44</f>
        <v>500</v>
      </c>
      <c r="E55" s="214">
        <v>6320</v>
      </c>
      <c r="F55" s="215">
        <f t="shared" si="4"/>
        <v>3160000</v>
      </c>
      <c r="I55" s="216" t="s">
        <v>65</v>
      </c>
      <c r="J55" s="217">
        <f>F40+F41+F42+F43+F44</f>
        <v>3634878</v>
      </c>
      <c r="K55" s="177">
        <f t="shared" si="5"/>
        <v>0.52924215657910845</v>
      </c>
      <c r="L55" s="218">
        <f t="shared" si="6"/>
        <v>0.36181379610954001</v>
      </c>
    </row>
    <row r="56" spans="2:12" ht="16" thickBot="1" x14ac:dyDescent="0.4">
      <c r="B56" s="219" t="s">
        <v>51</v>
      </c>
      <c r="C56" s="220"/>
      <c r="D56" s="221"/>
      <c r="E56" s="222"/>
      <c r="F56" s="223">
        <f>SUM(F48:F55)</f>
        <v>6868081</v>
      </c>
      <c r="I56" s="224" t="s">
        <v>66</v>
      </c>
      <c r="J56" s="225">
        <f>SUM(J48:J55)</f>
        <v>6868081</v>
      </c>
      <c r="K56" s="177"/>
    </row>
  </sheetData>
  <mergeCells count="18">
    <mergeCell ref="A31:A37"/>
    <mergeCell ref="A38:A39"/>
    <mergeCell ref="A40:A44"/>
    <mergeCell ref="B47:C47"/>
    <mergeCell ref="I47:J47"/>
    <mergeCell ref="B56:C56"/>
    <mergeCell ref="G1:I1"/>
    <mergeCell ref="J1:J2"/>
    <mergeCell ref="A3:A15"/>
    <mergeCell ref="A16:A18"/>
    <mergeCell ref="A20:A26"/>
    <mergeCell ref="A27:A30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Zrealizované aktivity do 31.10.</vt:lpstr>
      <vt:lpstr>Plán aktivit partnerů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Veruu</dc:creator>
  <cp:lastModifiedBy>Veruu</cp:lastModifiedBy>
  <dcterms:created xsi:type="dcterms:W3CDTF">2020-06-03T13:20:10Z</dcterms:created>
  <dcterms:modified xsi:type="dcterms:W3CDTF">2020-06-03T18:14:27Z</dcterms:modified>
</cp:coreProperties>
</file>